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30" yWindow="-120" windowWidth="17625" windowHeight="11700" activeTab="1"/>
  </bookViews>
  <sheets>
    <sheet name="Figure 8- figure supplement 1 A" sheetId="1" r:id="rId1"/>
    <sheet name="Figure 8- figure supplement 1 B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2" l="1"/>
  <c r="H61" i="2"/>
  <c r="X60" i="2"/>
  <c r="X61" i="2" s="1"/>
  <c r="V60" i="2"/>
  <c r="V61" i="2" s="1"/>
  <c r="T60" i="2"/>
  <c r="T61" i="2" s="1"/>
  <c r="R60" i="2"/>
  <c r="R61" i="2" s="1"/>
  <c r="P60" i="2"/>
  <c r="S59" i="2" s="1"/>
  <c r="N60" i="2"/>
  <c r="N61" i="2" s="1"/>
  <c r="L60" i="2"/>
  <c r="L61" i="2" s="1"/>
  <c r="J60" i="2"/>
  <c r="H60" i="2"/>
  <c r="F60" i="2"/>
  <c r="Y59" i="2"/>
  <c r="W59" i="2"/>
  <c r="U59" i="2"/>
  <c r="Q59" i="2"/>
  <c r="O59" i="2"/>
  <c r="M59" i="2"/>
  <c r="K59" i="2"/>
  <c r="I59" i="2"/>
  <c r="G59" i="2"/>
  <c r="Y58" i="2"/>
  <c r="W58" i="2"/>
  <c r="U58" i="2"/>
  <c r="S58" i="2"/>
  <c r="Q58" i="2"/>
  <c r="O58" i="2"/>
  <c r="M58" i="2"/>
  <c r="K58" i="2"/>
  <c r="I58" i="2"/>
  <c r="G58" i="2"/>
  <c r="Y57" i="2"/>
  <c r="W57" i="2"/>
  <c r="U57" i="2"/>
  <c r="S57" i="2"/>
  <c r="Q57" i="2"/>
  <c r="O57" i="2"/>
  <c r="M57" i="2"/>
  <c r="K57" i="2"/>
  <c r="I57" i="2"/>
  <c r="G57" i="2"/>
  <c r="R48" i="2"/>
  <c r="X47" i="2"/>
  <c r="X48" i="2" s="1"/>
  <c r="V47" i="2"/>
  <c r="V48" i="2" s="1"/>
  <c r="T47" i="2"/>
  <c r="T48" i="2" s="1"/>
  <c r="R47" i="2"/>
  <c r="P47" i="2"/>
  <c r="P48" i="2" s="1"/>
  <c r="N47" i="2"/>
  <c r="N48" i="2" s="1"/>
  <c r="L47" i="2"/>
  <c r="L48" i="2" s="1"/>
  <c r="J47" i="2"/>
  <c r="H47" i="2"/>
  <c r="H48" i="2" s="1"/>
  <c r="F47" i="2"/>
  <c r="O46" i="2" s="1"/>
  <c r="Y46" i="2"/>
  <c r="W46" i="2"/>
  <c r="U46" i="2"/>
  <c r="S46" i="2"/>
  <c r="Q46" i="2"/>
  <c r="Y45" i="2"/>
  <c r="W45" i="2"/>
  <c r="U45" i="2"/>
  <c r="S45" i="2"/>
  <c r="Q45" i="2"/>
  <c r="Y44" i="2"/>
  <c r="W44" i="2"/>
  <c r="U44" i="2"/>
  <c r="Q44" i="2"/>
  <c r="O44" i="2"/>
  <c r="G44" i="2"/>
  <c r="L24" i="2"/>
  <c r="P23" i="2"/>
  <c r="P24" i="2" s="1"/>
  <c r="N23" i="2"/>
  <c r="N24" i="2" s="1"/>
  <c r="L23" i="2"/>
  <c r="I23" i="2"/>
  <c r="I24" i="2" s="1"/>
  <c r="G23" i="2"/>
  <c r="G24" i="2" s="1"/>
  <c r="E23" i="2"/>
  <c r="F22" i="2" s="1"/>
  <c r="Q22" i="2"/>
  <c r="O22" i="2"/>
  <c r="M22" i="2"/>
  <c r="J22" i="2"/>
  <c r="Q21" i="2"/>
  <c r="O21" i="2"/>
  <c r="M21" i="2"/>
  <c r="F21" i="2"/>
  <c r="Q20" i="2"/>
  <c r="O20" i="2"/>
  <c r="M20" i="2"/>
  <c r="J20" i="2"/>
  <c r="H20" i="2"/>
  <c r="N11" i="2"/>
  <c r="L11" i="2"/>
  <c r="P10" i="2"/>
  <c r="P11" i="2" s="1"/>
  <c r="N10" i="2"/>
  <c r="L10" i="2"/>
  <c r="I10" i="2"/>
  <c r="I11" i="2" s="1"/>
  <c r="G10" i="2"/>
  <c r="G11" i="2" s="1"/>
  <c r="E10" i="2"/>
  <c r="F9" i="2" s="1"/>
  <c r="Q9" i="2"/>
  <c r="O9" i="2"/>
  <c r="M9" i="2"/>
  <c r="J9" i="2"/>
  <c r="Q8" i="2"/>
  <c r="O8" i="2"/>
  <c r="M8" i="2"/>
  <c r="H8" i="2"/>
  <c r="F8" i="2"/>
  <c r="Q7" i="2"/>
  <c r="O7" i="2"/>
  <c r="M7" i="2"/>
  <c r="J7" i="2"/>
  <c r="M45" i="2" l="1"/>
  <c r="I46" i="2"/>
  <c r="J48" i="2"/>
  <c r="I44" i="2"/>
  <c r="G45" i="2"/>
  <c r="K44" i="2"/>
  <c r="I45" i="2"/>
  <c r="M46" i="2"/>
  <c r="O45" i="2"/>
  <c r="K46" i="2"/>
  <c r="M44" i="2"/>
  <c r="K45" i="2"/>
  <c r="G46" i="2"/>
  <c r="H7" i="2"/>
  <c r="H9" i="2"/>
  <c r="F20" i="2"/>
  <c r="H22" i="2"/>
  <c r="F7" i="2"/>
  <c r="J8" i="2"/>
  <c r="J21" i="2"/>
  <c r="G19" i="1"/>
  <c r="Q19" i="1"/>
  <c r="Q26" i="1" s="1"/>
  <c r="P19" i="1"/>
  <c r="P26" i="1" s="1"/>
  <c r="O19" i="1"/>
  <c r="O26" i="1" s="1"/>
  <c r="O18" i="1"/>
  <c r="O25" i="1" s="1"/>
  <c r="Q17" i="1"/>
  <c r="O17" i="1"/>
  <c r="P17" i="1"/>
  <c r="P24" i="1" s="1"/>
  <c r="P16" i="1"/>
  <c r="G16" i="1"/>
  <c r="G26" i="1" l="1"/>
  <c r="Q16" i="1"/>
  <c r="H17" i="1"/>
  <c r="Q18" i="1"/>
  <c r="Q25" i="1" s="1"/>
  <c r="P18" i="1"/>
  <c r="P25" i="1" s="1"/>
  <c r="O16" i="1"/>
  <c r="O23" i="1" s="1"/>
  <c r="G18" i="1"/>
  <c r="G25" i="1" s="1"/>
  <c r="F19" i="1"/>
  <c r="F26" i="1" s="1"/>
  <c r="F18" i="1"/>
  <c r="F25" i="1" s="1"/>
  <c r="G17" i="1"/>
  <c r="H16" i="1"/>
  <c r="Q23" i="1" l="1"/>
  <c r="Q24" i="1"/>
  <c r="O24" i="1"/>
  <c r="P23" i="1"/>
  <c r="H18" i="1"/>
  <c r="H25" i="1" s="1"/>
  <c r="H19" i="1"/>
  <c r="H26" i="1" s="1"/>
  <c r="F17" i="1"/>
  <c r="F16" i="1"/>
  <c r="G24" i="1" l="1"/>
  <c r="G23" i="1"/>
  <c r="F24" i="1"/>
  <c r="H23" i="1"/>
  <c r="F23" i="1"/>
  <c r="H24" i="1"/>
</calcChain>
</file>

<file path=xl/sharedStrings.xml><?xml version="1.0" encoding="utf-8"?>
<sst xmlns="http://schemas.openxmlformats.org/spreadsheetml/2006/main" count="258" uniqueCount="93">
  <si>
    <t>shBRCA2</t>
  </si>
  <si>
    <t>Promedio</t>
  </si>
  <si>
    <t>D.S.</t>
  </si>
  <si>
    <t>WT</t>
  </si>
  <si>
    <t>Exp 2</t>
  </si>
  <si>
    <t>HCT116</t>
  </si>
  <si>
    <t>siCITK</t>
  </si>
  <si>
    <t>siROCK1+2</t>
  </si>
  <si>
    <t>siLUC</t>
  </si>
  <si>
    <t>Well</t>
  </si>
  <si>
    <t>Cell Count</t>
  </si>
  <si>
    <t>B - 3</t>
  </si>
  <si>
    <t>B - 4</t>
  </si>
  <si>
    <t>B - 5</t>
  </si>
  <si>
    <t>C - 3</t>
  </si>
  <si>
    <t>C - 4</t>
  </si>
  <si>
    <t>C - 5</t>
  </si>
  <si>
    <t>D - 3</t>
  </si>
  <si>
    <t>D - 4</t>
  </si>
  <si>
    <t>D - 5</t>
  </si>
  <si>
    <t>E - 3</t>
  </si>
  <si>
    <t>E - 4</t>
  </si>
  <si>
    <t>E - 5</t>
  </si>
  <si>
    <t>F - 3</t>
  </si>
  <si>
    <t>F - 4</t>
  </si>
  <si>
    <t>F - 5</t>
  </si>
  <si>
    <t>G - 3</t>
  </si>
  <si>
    <t>G - 4</t>
  </si>
  <si>
    <t>G - 5</t>
  </si>
  <si>
    <t>B - 2</t>
  </si>
  <si>
    <t>C - 2</t>
  </si>
  <si>
    <t>D - 2</t>
  </si>
  <si>
    <t>E - 2</t>
  </si>
  <si>
    <t>F - 2</t>
  </si>
  <si>
    <t>G - 2</t>
  </si>
  <si>
    <t>Exp 1</t>
  </si>
  <si>
    <r>
      <t>Relative cell number (%) of shScramble and shBRCA2 HCT116</t>
    </r>
    <r>
      <rPr>
        <b/>
        <vertAlign val="superscript"/>
        <sz val="12"/>
        <color theme="1"/>
        <rFont val="Arial"/>
        <family val="2"/>
      </rPr>
      <t>p21-/-</t>
    </r>
    <r>
      <rPr>
        <b/>
        <sz val="12"/>
        <color theme="1"/>
        <rFont val="Arial"/>
        <family val="2"/>
      </rPr>
      <t xml:space="preserve"> cells at 6 days after transfection with siEMI1</t>
    </r>
  </si>
  <si>
    <r>
      <t>Relative cell number (%) of shScramble and shBRCA2 HCT116</t>
    </r>
    <r>
      <rPr>
        <b/>
        <vertAlign val="superscript"/>
        <sz val="11"/>
        <color theme="1"/>
        <rFont val="Arial"/>
        <family val="2"/>
      </rPr>
      <t>p21-/-</t>
    </r>
    <r>
      <rPr>
        <b/>
        <sz val="11"/>
        <color theme="1"/>
        <rFont val="Arial"/>
        <family val="2"/>
      </rPr>
      <t xml:space="preserve"> cells at 6 days after transfection with siCITK or siROCK (1+2)</t>
    </r>
  </si>
  <si>
    <t>100 nm</t>
  </si>
  <si>
    <t>LUC Fasudil</t>
  </si>
  <si>
    <t>EMI1 Fasudil</t>
  </si>
  <si>
    <t>LUC</t>
  </si>
  <si>
    <t>EMI1</t>
  </si>
  <si>
    <t>SCR</t>
  </si>
  <si>
    <t>b</t>
  </si>
  <si>
    <t>c</t>
  </si>
  <si>
    <t>d</t>
  </si>
  <si>
    <t>B - 6</t>
  </si>
  <si>
    <t>E - 6</t>
  </si>
  <si>
    <t>B - 7</t>
  </si>
  <si>
    <t>E - 7</t>
  </si>
  <si>
    <t>B - 8</t>
  </si>
  <si>
    <t>E - 8</t>
  </si>
  <si>
    <t>B - 9</t>
  </si>
  <si>
    <t>E - 9</t>
  </si>
  <si>
    <t>B - 10</t>
  </si>
  <si>
    <t>E - 10</t>
  </si>
  <si>
    <t>B - 11</t>
  </si>
  <si>
    <t>E - 11</t>
  </si>
  <si>
    <t>BRCA2</t>
  </si>
  <si>
    <t>C - 6</t>
  </si>
  <si>
    <t>e</t>
  </si>
  <si>
    <t>F - 6</t>
  </si>
  <si>
    <t>C - 7</t>
  </si>
  <si>
    <t>f</t>
  </si>
  <si>
    <t>F - 7</t>
  </si>
  <si>
    <t>C - 8</t>
  </si>
  <si>
    <t>g</t>
  </si>
  <si>
    <t>F - 8</t>
  </si>
  <si>
    <t>C - 9</t>
  </si>
  <si>
    <t>F - 9</t>
  </si>
  <si>
    <t>C - 10</t>
  </si>
  <si>
    <t>F - 10</t>
  </si>
  <si>
    <t>C - 11</t>
  </si>
  <si>
    <t>F - 11</t>
  </si>
  <si>
    <t>D - 6</t>
  </si>
  <si>
    <t>G - 6</t>
  </si>
  <si>
    <t>D - 7</t>
  </si>
  <si>
    <t>G - 7</t>
  </si>
  <si>
    <t>D - 8</t>
  </si>
  <si>
    <t>G - 8</t>
  </si>
  <si>
    <t>D - 9</t>
  </si>
  <si>
    <t>G - 9</t>
  </si>
  <si>
    <t>D - 10</t>
  </si>
  <si>
    <t>G - 10</t>
  </si>
  <si>
    <t>D - 11</t>
  </si>
  <si>
    <t>G - 11</t>
  </si>
  <si>
    <t>EXP1</t>
  </si>
  <si>
    <t>EXP2</t>
  </si>
  <si>
    <t>Nuclei</t>
  </si>
  <si>
    <t>Nuc Area</t>
  </si>
  <si>
    <t>LUC  Fasudil</t>
  </si>
  <si>
    <t>EMI1  Fasudil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</si>
</sst>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0" fontId="0" fillId="2" borderId="0" xfId="0" applyFill="1"/>
    <xf numFmtId="0" fontId="0" fillId="0" borderId="0" xfId="0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zoomScale="85" zoomScaleNormal="85" workbookViewId="0">
      <selection activeCell="I32" sqref="I32"/>
    </sheetView>
  </sheetViews>
  <sheetFormatPr baseColWidth="10" defaultRowHeight="15" x14ac:dyDescent="0.25"/>
  <cols>
    <col min="1" max="2" width="11.42578125" style="2"/>
    <col min="3" max="3" width="12.28515625" style="2" customWidth="1"/>
    <col min="4" max="4" width="13.85546875" style="2" customWidth="1"/>
    <col min="5" max="12" width="11.42578125" style="2"/>
    <col min="17" max="17" width="15.5703125" customWidth="1"/>
  </cols>
  <sheetData>
    <row r="1" spans="1:18" ht="17.25" x14ac:dyDescent="0.25">
      <c r="A1" s="19" t="s">
        <v>37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pans="1:18" x14ac:dyDescent="0.25">
      <c r="A3" t="s">
        <v>9</v>
      </c>
      <c r="B3" t="s">
        <v>10</v>
      </c>
      <c r="E3" s="2" t="s">
        <v>4</v>
      </c>
      <c r="I3" s="9"/>
      <c r="J3" s="9"/>
      <c r="K3" t="s">
        <v>9</v>
      </c>
      <c r="L3" t="s">
        <v>10</v>
      </c>
      <c r="M3" s="2" t="s">
        <v>35</v>
      </c>
    </row>
    <row r="4" spans="1:18" ht="15.75" x14ac:dyDescent="0.25">
      <c r="A4"/>
      <c r="B4"/>
      <c r="E4" s="2" t="s">
        <v>5</v>
      </c>
      <c r="G4" s="7"/>
      <c r="H4" s="8"/>
      <c r="I4" s="10"/>
      <c r="J4" s="10"/>
      <c r="K4"/>
      <c r="L4"/>
    </row>
    <row r="5" spans="1:18" ht="15.75" x14ac:dyDescent="0.25">
      <c r="A5" t="s">
        <v>29</v>
      </c>
      <c r="B5" s="15">
        <v>15054</v>
      </c>
      <c r="F5" s="12" t="s">
        <v>8</v>
      </c>
      <c r="G5" s="3" t="s">
        <v>6</v>
      </c>
      <c r="H5" s="4" t="s">
        <v>7</v>
      </c>
      <c r="I5" s="11"/>
      <c r="J5" s="11"/>
      <c r="K5" t="s">
        <v>11</v>
      </c>
      <c r="L5" s="16">
        <v>12016</v>
      </c>
      <c r="N5" s="2"/>
      <c r="O5" s="12" t="s">
        <v>8</v>
      </c>
      <c r="P5" s="5" t="s">
        <v>6</v>
      </c>
      <c r="Q5" s="6" t="s">
        <v>7</v>
      </c>
      <c r="R5" s="11"/>
    </row>
    <row r="6" spans="1:18" ht="15" customHeight="1" x14ac:dyDescent="0.25">
      <c r="A6" t="s">
        <v>11</v>
      </c>
      <c r="B6" s="15">
        <v>9988</v>
      </c>
      <c r="E6" s="18" t="s">
        <v>3</v>
      </c>
      <c r="F6" s="13">
        <v>14352</v>
      </c>
      <c r="G6" s="13">
        <v>13262</v>
      </c>
      <c r="H6" s="13">
        <v>13928</v>
      </c>
      <c r="I6" s="9" t="s">
        <v>10</v>
      </c>
      <c r="J6" s="9"/>
      <c r="K6" t="s">
        <v>12</v>
      </c>
      <c r="L6" s="16">
        <v>15360</v>
      </c>
      <c r="N6" s="18" t="s">
        <v>3</v>
      </c>
      <c r="O6" s="13">
        <v>12016</v>
      </c>
      <c r="P6" s="13">
        <v>15360</v>
      </c>
      <c r="Q6" s="13">
        <v>16472</v>
      </c>
      <c r="R6" s="9" t="s">
        <v>10</v>
      </c>
    </row>
    <row r="7" spans="1:18" ht="15" customHeight="1" x14ac:dyDescent="0.25">
      <c r="A7" t="s">
        <v>12</v>
      </c>
      <c r="B7" s="15">
        <v>8995</v>
      </c>
      <c r="E7" s="18"/>
      <c r="F7" s="13">
        <v>13972</v>
      </c>
      <c r="G7" s="13">
        <v>16427</v>
      </c>
      <c r="H7" s="13">
        <v>10925</v>
      </c>
      <c r="I7" s="9" t="s">
        <v>10</v>
      </c>
      <c r="J7" s="9"/>
      <c r="K7" t="s">
        <v>13</v>
      </c>
      <c r="L7" s="16">
        <v>16472</v>
      </c>
      <c r="N7" s="18"/>
      <c r="O7" s="13">
        <v>12296</v>
      </c>
      <c r="P7" s="13">
        <v>11736</v>
      </c>
      <c r="Q7" s="13">
        <v>16968</v>
      </c>
      <c r="R7" s="9" t="s">
        <v>10</v>
      </c>
    </row>
    <row r="8" spans="1:18" ht="15" customHeight="1" x14ac:dyDescent="0.25">
      <c r="A8" t="s">
        <v>30</v>
      </c>
      <c r="B8" s="15">
        <v>17116</v>
      </c>
      <c r="E8" s="18"/>
      <c r="F8" s="13">
        <v>11967</v>
      </c>
      <c r="G8" s="13">
        <v>13774</v>
      </c>
      <c r="H8" s="13">
        <v>12630</v>
      </c>
      <c r="I8" s="9" t="s">
        <v>10</v>
      </c>
      <c r="J8" s="9"/>
      <c r="K8" t="s">
        <v>14</v>
      </c>
      <c r="L8" s="16">
        <v>12296</v>
      </c>
      <c r="N8" s="18"/>
      <c r="O8" s="13">
        <v>12712</v>
      </c>
      <c r="P8" s="13">
        <v>12968</v>
      </c>
      <c r="Q8" s="13">
        <v>17272</v>
      </c>
      <c r="R8" s="9" t="s">
        <v>10</v>
      </c>
    </row>
    <row r="9" spans="1:18" ht="15" customHeight="1" x14ac:dyDescent="0.25">
      <c r="A9" t="s">
        <v>14</v>
      </c>
      <c r="B9" s="15">
        <v>11028</v>
      </c>
      <c r="E9" s="18" t="s">
        <v>0</v>
      </c>
      <c r="F9" s="14">
        <v>15054</v>
      </c>
      <c r="G9" s="14">
        <v>9988</v>
      </c>
      <c r="H9" s="14">
        <v>8995</v>
      </c>
      <c r="I9" s="9" t="s">
        <v>10</v>
      </c>
      <c r="J9" s="9"/>
      <c r="K9" t="s">
        <v>15</v>
      </c>
      <c r="L9" s="16">
        <v>11736</v>
      </c>
      <c r="N9" s="18" t="s">
        <v>0</v>
      </c>
      <c r="O9" s="14">
        <v>15672</v>
      </c>
      <c r="P9" s="14">
        <v>10080</v>
      </c>
      <c r="Q9" s="14">
        <v>13440</v>
      </c>
      <c r="R9" s="9" t="s">
        <v>10</v>
      </c>
    </row>
    <row r="10" spans="1:18" ht="15" customHeight="1" x14ac:dyDescent="0.25">
      <c r="A10" t="s">
        <v>15</v>
      </c>
      <c r="B10" s="15">
        <v>9617</v>
      </c>
      <c r="E10" s="18"/>
      <c r="F10" s="14">
        <v>17116</v>
      </c>
      <c r="G10" s="14">
        <v>11028</v>
      </c>
      <c r="H10" s="14">
        <v>9617</v>
      </c>
      <c r="I10" s="9" t="s">
        <v>10</v>
      </c>
      <c r="J10" s="9"/>
      <c r="K10" t="s">
        <v>16</v>
      </c>
      <c r="L10" s="16">
        <v>16968</v>
      </c>
      <c r="N10" s="18"/>
      <c r="O10" s="14"/>
      <c r="P10" s="14">
        <v>10640</v>
      </c>
      <c r="Q10" s="14">
        <v>12232</v>
      </c>
      <c r="R10" s="9" t="s">
        <v>10</v>
      </c>
    </row>
    <row r="11" spans="1:18" ht="15" customHeight="1" x14ac:dyDescent="0.25">
      <c r="A11" t="s">
        <v>31</v>
      </c>
      <c r="B11" s="15">
        <v>16917</v>
      </c>
      <c r="E11" s="18"/>
      <c r="F11" s="14">
        <v>16917</v>
      </c>
      <c r="G11" s="14">
        <v>11290</v>
      </c>
      <c r="H11" s="14">
        <v>12269</v>
      </c>
      <c r="I11" s="9" t="s">
        <v>10</v>
      </c>
      <c r="J11" s="9"/>
      <c r="K11" t="s">
        <v>17</v>
      </c>
      <c r="L11" s="16">
        <v>12712</v>
      </c>
      <c r="N11" s="18"/>
      <c r="O11" s="14">
        <v>16072</v>
      </c>
      <c r="P11" s="14">
        <v>12216</v>
      </c>
      <c r="Q11" s="14">
        <v>12224</v>
      </c>
      <c r="R11" s="9" t="s">
        <v>10</v>
      </c>
    </row>
    <row r="12" spans="1:18" x14ac:dyDescent="0.25">
      <c r="A12" t="s">
        <v>17</v>
      </c>
      <c r="B12" s="15">
        <v>11290</v>
      </c>
      <c r="I12" s="9"/>
      <c r="J12" s="9"/>
      <c r="K12" t="s">
        <v>18</v>
      </c>
      <c r="L12" s="16">
        <v>12968</v>
      </c>
      <c r="N12" s="2"/>
      <c r="O12" s="2"/>
      <c r="P12" s="2"/>
      <c r="Q12" s="2"/>
      <c r="R12" s="9"/>
    </row>
    <row r="13" spans="1:18" x14ac:dyDescent="0.25">
      <c r="A13" t="s">
        <v>18</v>
      </c>
      <c r="B13" s="15">
        <v>12269</v>
      </c>
      <c r="I13" s="9"/>
      <c r="J13" s="9"/>
      <c r="K13" t="s">
        <v>19</v>
      </c>
      <c r="L13" s="16">
        <v>17272</v>
      </c>
      <c r="N13" s="2"/>
      <c r="O13" s="2"/>
      <c r="P13" s="2"/>
      <c r="Q13" s="2"/>
      <c r="R13" s="9"/>
    </row>
    <row r="14" spans="1:18" ht="15.75" x14ac:dyDescent="0.25">
      <c r="A14" t="s">
        <v>32</v>
      </c>
      <c r="B14" s="16">
        <v>14352</v>
      </c>
      <c r="F14" s="12"/>
      <c r="G14" s="7"/>
      <c r="H14" s="8"/>
      <c r="I14" s="10"/>
      <c r="J14" s="10"/>
      <c r="K14" t="s">
        <v>20</v>
      </c>
      <c r="L14" s="15">
        <v>15672</v>
      </c>
      <c r="N14" s="2"/>
      <c r="O14" s="12"/>
      <c r="P14" s="7"/>
      <c r="Q14" s="8"/>
      <c r="R14" s="10"/>
    </row>
    <row r="15" spans="1:18" ht="15.75" x14ac:dyDescent="0.25">
      <c r="A15" t="s">
        <v>20</v>
      </c>
      <c r="B15" s="16">
        <v>13262</v>
      </c>
      <c r="F15" s="12" t="s">
        <v>8</v>
      </c>
      <c r="G15" s="5" t="s">
        <v>6</v>
      </c>
      <c r="H15" s="6" t="s">
        <v>7</v>
      </c>
      <c r="I15" s="11"/>
      <c r="J15" s="11"/>
      <c r="K15" t="s">
        <v>21</v>
      </c>
      <c r="L15" s="15">
        <v>10080</v>
      </c>
      <c r="N15" s="2"/>
      <c r="O15" s="12" t="s">
        <v>8</v>
      </c>
      <c r="P15" s="5" t="s">
        <v>6</v>
      </c>
      <c r="Q15" s="6" t="s">
        <v>7</v>
      </c>
      <c r="R15" s="11"/>
    </row>
    <row r="16" spans="1:18" ht="15.75" x14ac:dyDescent="0.25">
      <c r="A16" t="s">
        <v>21</v>
      </c>
      <c r="B16" s="16">
        <v>13928</v>
      </c>
      <c r="E16" s="18" t="s">
        <v>3</v>
      </c>
      <c r="F16" s="13">
        <f>AVERAGE(F6:F8)</f>
        <v>13430.333333333334</v>
      </c>
      <c r="G16" s="13">
        <f>AVERAGE(G6:G8)</f>
        <v>14487.666666666666</v>
      </c>
      <c r="H16" s="13">
        <f>AVERAGE(H6:H8)</f>
        <v>12494.333333333334</v>
      </c>
      <c r="I16" s="1" t="s">
        <v>1</v>
      </c>
      <c r="J16" s="1"/>
      <c r="K16" t="s">
        <v>22</v>
      </c>
      <c r="L16" s="15">
        <v>13440</v>
      </c>
      <c r="N16" s="18" t="s">
        <v>3</v>
      </c>
      <c r="O16" s="13">
        <f>AVERAGE(O6:O8)</f>
        <v>12341.333333333334</v>
      </c>
      <c r="P16" s="13">
        <f>AVERAGE(P6:P8)</f>
        <v>13354.666666666666</v>
      </c>
      <c r="Q16" s="13">
        <f>AVERAGE(Q6:Q8)</f>
        <v>16904</v>
      </c>
      <c r="R16" s="1" t="s">
        <v>1</v>
      </c>
    </row>
    <row r="17" spans="1:18" ht="15.75" x14ac:dyDescent="0.25">
      <c r="A17" t="s">
        <v>33</v>
      </c>
      <c r="B17" s="16">
        <v>13972</v>
      </c>
      <c r="E17" s="18"/>
      <c r="F17" s="13">
        <f>STDEV(F6:F8)</f>
        <v>1281.4477489672895</v>
      </c>
      <c r="G17" s="13">
        <f>STDEV(G6:G8)</f>
        <v>1698.9103370494081</v>
      </c>
      <c r="H17" s="13">
        <f>STDEV(H6:H8)</f>
        <v>1506.0897494284106</v>
      </c>
      <c r="I17" s="1" t="s">
        <v>2</v>
      </c>
      <c r="J17" s="1"/>
      <c r="K17" t="s">
        <v>23</v>
      </c>
      <c r="L17"/>
      <c r="N17" s="18"/>
      <c r="O17" s="13">
        <f>STDEV(O6:O8)</f>
        <v>350.20755750459375</v>
      </c>
      <c r="P17" s="13">
        <f>STDEV(P6:P8)</f>
        <v>1842.6821031673758</v>
      </c>
      <c r="Q17" s="13">
        <f>STDEV(Q6:Q8)</f>
        <v>403.8217428519668</v>
      </c>
      <c r="R17" s="1" t="s">
        <v>2</v>
      </c>
    </row>
    <row r="18" spans="1:18" ht="15.75" x14ac:dyDescent="0.25">
      <c r="A18" t="s">
        <v>23</v>
      </c>
      <c r="B18" s="16">
        <v>16427</v>
      </c>
      <c r="E18" s="18" t="s">
        <v>0</v>
      </c>
      <c r="F18" s="14">
        <f>AVERAGE(F9:F11)</f>
        <v>16362.333333333334</v>
      </c>
      <c r="G18" s="14">
        <f>AVERAGE(G9:G11)</f>
        <v>10768.666666666666</v>
      </c>
      <c r="H18" s="14">
        <f>AVERAGE(H9:H11)</f>
        <v>10293.666666666666</v>
      </c>
      <c r="I18" s="1" t="s">
        <v>1</v>
      </c>
      <c r="J18" s="1"/>
      <c r="K18" t="s">
        <v>24</v>
      </c>
      <c r="L18" s="15">
        <v>10640</v>
      </c>
      <c r="N18" s="18" t="s">
        <v>0</v>
      </c>
      <c r="O18" s="14">
        <f>AVERAGE(O9:O11)</f>
        <v>15872</v>
      </c>
      <c r="P18" s="14">
        <f>AVERAGE(P9:P11)</f>
        <v>10978.666666666666</v>
      </c>
      <c r="Q18" s="14">
        <f>AVERAGE(Q9:Q11)</f>
        <v>12632</v>
      </c>
      <c r="R18" s="1" t="s">
        <v>1</v>
      </c>
    </row>
    <row r="19" spans="1:18" ht="15.75" x14ac:dyDescent="0.25">
      <c r="A19" t="s">
        <v>24</v>
      </c>
      <c r="B19" s="16">
        <v>10925</v>
      </c>
      <c r="E19" s="18"/>
      <c r="F19" s="14">
        <f>STDEV(F9:F11)</f>
        <v>1137.4103627685715</v>
      </c>
      <c r="G19" s="14">
        <f>STDEV(G9:G11)</f>
        <v>688.65182300879258</v>
      </c>
      <c r="H19" s="14">
        <f>STDEV(H9:H11)</f>
        <v>1738.7286543142213</v>
      </c>
      <c r="I19" s="1" t="s">
        <v>2</v>
      </c>
      <c r="J19" s="1"/>
      <c r="K19" t="s">
        <v>25</v>
      </c>
      <c r="L19" s="15">
        <v>12232</v>
      </c>
      <c r="N19" s="18"/>
      <c r="O19" s="14">
        <f>STDEV(O9:O11)</f>
        <v>282.84271247461902</v>
      </c>
      <c r="P19" s="14">
        <f>STDEV(P9:P11)</f>
        <v>1107.540217478956</v>
      </c>
      <c r="Q19" s="14">
        <f>STDEV(Q9:Q11)</f>
        <v>699.75995884303063</v>
      </c>
      <c r="R19" s="1" t="s">
        <v>2</v>
      </c>
    </row>
    <row r="20" spans="1:18" x14ac:dyDescent="0.25">
      <c r="A20" t="s">
        <v>34</v>
      </c>
      <c r="B20" s="16">
        <v>11967</v>
      </c>
      <c r="I20" s="9"/>
      <c r="J20" s="9"/>
      <c r="K20" t="s">
        <v>26</v>
      </c>
      <c r="L20" s="15">
        <v>16072</v>
      </c>
      <c r="N20" s="2"/>
      <c r="O20" s="2"/>
      <c r="P20" s="2"/>
      <c r="Q20" s="2"/>
      <c r="R20" s="9"/>
    </row>
    <row r="21" spans="1:18" ht="15.75" x14ac:dyDescent="0.25">
      <c r="A21" t="s">
        <v>26</v>
      </c>
      <c r="B21" s="16">
        <v>13774</v>
      </c>
      <c r="F21" s="12"/>
      <c r="G21" s="7"/>
      <c r="H21" s="8"/>
      <c r="I21" s="10"/>
      <c r="J21" s="10"/>
      <c r="K21" t="s">
        <v>27</v>
      </c>
      <c r="L21" s="15">
        <v>12216</v>
      </c>
      <c r="N21" s="2"/>
      <c r="O21" s="12"/>
      <c r="P21" s="7"/>
      <c r="Q21" s="8"/>
      <c r="R21" s="10"/>
    </row>
    <row r="22" spans="1:18" ht="15.75" x14ac:dyDescent="0.25">
      <c r="A22" t="s">
        <v>27</v>
      </c>
      <c r="B22" s="16">
        <v>12630</v>
      </c>
      <c r="F22" s="12" t="s">
        <v>8</v>
      </c>
      <c r="G22" s="5" t="s">
        <v>6</v>
      </c>
      <c r="H22" s="6" t="s">
        <v>7</v>
      </c>
      <c r="I22" s="11"/>
      <c r="J22" s="11"/>
      <c r="K22" t="s">
        <v>28</v>
      </c>
      <c r="L22" s="15">
        <v>12224</v>
      </c>
      <c r="N22" s="2"/>
      <c r="O22" s="12" t="s">
        <v>8</v>
      </c>
      <c r="P22" s="5" t="s">
        <v>6</v>
      </c>
      <c r="Q22" s="6" t="s">
        <v>7</v>
      </c>
      <c r="R22" s="11"/>
    </row>
    <row r="23" spans="1:18" ht="15" customHeight="1" x14ac:dyDescent="0.25">
      <c r="A23"/>
      <c r="B23"/>
      <c r="E23" s="18" t="s">
        <v>3</v>
      </c>
      <c r="F23" s="13">
        <f t="shared" ref="F23:H24" si="0">(F16/$F$16)*100</f>
        <v>100</v>
      </c>
      <c r="G23" s="13">
        <f>(G16/$F$16)*100</f>
        <v>107.87272591893971</v>
      </c>
      <c r="H23" s="13">
        <f>(H16/$F$16)*100</f>
        <v>93.030701645528779</v>
      </c>
      <c r="I23" s="9"/>
      <c r="J23" s="9"/>
      <c r="K23"/>
      <c r="L23"/>
      <c r="N23" s="18" t="s">
        <v>3</v>
      </c>
      <c r="O23" s="13">
        <f>(O16/$O$16)*100</f>
        <v>100</v>
      </c>
      <c r="P23" s="13">
        <f>(P16/$O$16)*100</f>
        <v>108.21089023336212</v>
      </c>
      <c r="Q23" s="13">
        <f>(Q16/$O$16)*100</f>
        <v>136.97061365600692</v>
      </c>
      <c r="R23" s="9"/>
    </row>
    <row r="24" spans="1:18" ht="15" customHeight="1" x14ac:dyDescent="0.25">
      <c r="E24" s="18"/>
      <c r="F24" s="13">
        <f>(F17/$F$16)*100</f>
        <v>9.5414441113446387</v>
      </c>
      <c r="G24" s="13">
        <f t="shared" si="0"/>
        <v>12.649800231188662</v>
      </c>
      <c r="H24" s="13">
        <f t="shared" si="0"/>
        <v>11.214090611514314</v>
      </c>
      <c r="N24" s="18"/>
      <c r="O24" s="13">
        <f>(O17/$O$16)*100</f>
        <v>2.8376800791750787</v>
      </c>
      <c r="P24" s="13">
        <f>(P17/$P$16)*100</f>
        <v>13.798038911496924</v>
      </c>
      <c r="Q24" s="13">
        <f>(Q17/$Q$16)*100</f>
        <v>2.3889123453145222</v>
      </c>
      <c r="R24" s="2"/>
    </row>
    <row r="25" spans="1:18" ht="15" customHeight="1" x14ac:dyDescent="0.25">
      <c r="A25"/>
      <c r="B25"/>
      <c r="E25" s="18" t="s">
        <v>0</v>
      </c>
      <c r="F25" s="14">
        <f t="shared" ref="F25:H26" si="1">(F18/$F$18)*100</f>
        <v>100</v>
      </c>
      <c r="G25" s="14">
        <f t="shared" si="1"/>
        <v>65.813759243791623</v>
      </c>
      <c r="H25" s="14">
        <f t="shared" si="1"/>
        <v>62.910750300486882</v>
      </c>
      <c r="N25" s="18" t="s">
        <v>0</v>
      </c>
      <c r="O25" s="14">
        <f t="shared" ref="O25:Q26" si="2">(O18/$O$18)*100</f>
        <v>100</v>
      </c>
      <c r="P25" s="14">
        <f t="shared" si="2"/>
        <v>69.170026881720432</v>
      </c>
      <c r="Q25" s="14">
        <f t="shared" si="2"/>
        <v>79.586693548387103</v>
      </c>
      <c r="R25" s="2"/>
    </row>
    <row r="26" spans="1:18" ht="15" customHeight="1" x14ac:dyDescent="0.25">
      <c r="E26" s="18"/>
      <c r="F26" s="14">
        <f t="shared" si="1"/>
        <v>6.9513946427887507</v>
      </c>
      <c r="G26" s="14">
        <f t="shared" si="1"/>
        <v>4.208762949510823</v>
      </c>
      <c r="H26" s="14">
        <f t="shared" si="1"/>
        <v>10.62641017569349</v>
      </c>
      <c r="K26" s="9"/>
      <c r="L26" s="9"/>
      <c r="N26" s="18"/>
      <c r="O26" s="14">
        <f t="shared" si="2"/>
        <v>1.7820231380709362</v>
      </c>
      <c r="P26" s="14">
        <f t="shared" si="2"/>
        <v>6.9779499589147935</v>
      </c>
      <c r="Q26" s="14">
        <f t="shared" si="2"/>
        <v>4.4087699019848197</v>
      </c>
      <c r="R26" s="2"/>
    </row>
    <row r="27" spans="1:18" x14ac:dyDescent="0.25">
      <c r="A27"/>
      <c r="B27"/>
      <c r="L27" s="17"/>
      <c r="M27" s="17"/>
      <c r="N27" s="2"/>
      <c r="O27" s="2"/>
      <c r="P27" s="2"/>
      <c r="Q27" s="2"/>
      <c r="R27" s="2"/>
    </row>
    <row r="28" spans="1:18" x14ac:dyDescent="0.25">
      <c r="A28"/>
      <c r="B28"/>
      <c r="L28"/>
      <c r="Q28" s="17"/>
    </row>
    <row r="29" spans="1:18" x14ac:dyDescent="0.25">
      <c r="A29"/>
      <c r="B29"/>
      <c r="L29"/>
      <c r="Q29" s="17"/>
    </row>
    <row r="30" spans="1:18" x14ac:dyDescent="0.25">
      <c r="L30"/>
      <c r="Q30" s="17"/>
    </row>
    <row r="31" spans="1:18" ht="15.75" x14ac:dyDescent="0.25">
      <c r="H31" s="1"/>
      <c r="L31"/>
      <c r="Q31" s="17"/>
    </row>
    <row r="32" spans="1:18" ht="15.75" x14ac:dyDescent="0.25">
      <c r="A32"/>
      <c r="B32"/>
      <c r="H32" s="1"/>
      <c r="L32"/>
      <c r="Q32" s="17"/>
    </row>
    <row r="33" spans="1:17" ht="15.75" x14ac:dyDescent="0.25">
      <c r="A33"/>
      <c r="B33"/>
      <c r="H33" s="1"/>
      <c r="L33"/>
      <c r="Q33" s="17"/>
    </row>
    <row r="34" spans="1:17" ht="15.75" x14ac:dyDescent="0.25">
      <c r="H34" s="1"/>
      <c r="L34"/>
      <c r="Q34" s="17"/>
    </row>
    <row r="35" spans="1:17" x14ac:dyDescent="0.25">
      <c r="A35"/>
      <c r="B35"/>
      <c r="L35"/>
      <c r="Q35" s="17"/>
    </row>
    <row r="36" spans="1:17" x14ac:dyDescent="0.25">
      <c r="A36"/>
      <c r="B36"/>
      <c r="L36"/>
      <c r="Q36" s="17"/>
    </row>
    <row r="37" spans="1:17" x14ac:dyDescent="0.25">
      <c r="A37"/>
      <c r="B37"/>
      <c r="L37"/>
      <c r="Q37" s="17"/>
    </row>
    <row r="38" spans="1:17" x14ac:dyDescent="0.25">
      <c r="L38"/>
      <c r="Q38" s="17"/>
    </row>
    <row r="39" spans="1:17" x14ac:dyDescent="0.25">
      <c r="L39"/>
      <c r="Q39" s="17"/>
    </row>
    <row r="40" spans="1:17" x14ac:dyDescent="0.25">
      <c r="A40"/>
      <c r="B40"/>
      <c r="L40"/>
      <c r="Q40" s="17"/>
    </row>
    <row r="41" spans="1:17" x14ac:dyDescent="0.25">
      <c r="A41"/>
      <c r="B41"/>
      <c r="L41" s="17"/>
      <c r="M41" s="17"/>
      <c r="N41" s="17"/>
      <c r="O41" s="17"/>
      <c r="P41" s="17"/>
      <c r="Q41" s="17"/>
    </row>
    <row r="42" spans="1:17" x14ac:dyDescent="0.25">
      <c r="L42"/>
    </row>
    <row r="43" spans="1:17" x14ac:dyDescent="0.25">
      <c r="A43"/>
      <c r="B43"/>
    </row>
    <row r="44" spans="1:17" x14ac:dyDescent="0.25">
      <c r="A44"/>
      <c r="B44"/>
    </row>
    <row r="45" spans="1:17" x14ac:dyDescent="0.25">
      <c r="A45"/>
      <c r="B45"/>
    </row>
    <row r="48" spans="1:17" x14ac:dyDescent="0.25">
      <c r="A48"/>
      <c r="B48"/>
    </row>
    <row r="49" spans="1:2" x14ac:dyDescent="0.25">
      <c r="A49"/>
      <c r="B49"/>
    </row>
    <row r="51" spans="1:2" x14ac:dyDescent="0.25">
      <c r="A51"/>
      <c r="B51"/>
    </row>
    <row r="52" spans="1:2" x14ac:dyDescent="0.25">
      <c r="A52"/>
      <c r="B52"/>
    </row>
  </sheetData>
  <mergeCells count="13">
    <mergeCell ref="A1:L1"/>
    <mergeCell ref="E25:E26"/>
    <mergeCell ref="E16:E17"/>
    <mergeCell ref="E18:E19"/>
    <mergeCell ref="E23:E24"/>
    <mergeCell ref="E6:E8"/>
    <mergeCell ref="E9:E11"/>
    <mergeCell ref="N25:N26"/>
    <mergeCell ref="N6:N8"/>
    <mergeCell ref="N9:N11"/>
    <mergeCell ref="N16:N17"/>
    <mergeCell ref="N18:N19"/>
    <mergeCell ref="N23:N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abSelected="1" topLeftCell="A25" zoomScale="55" zoomScaleNormal="55" workbookViewId="0">
      <selection activeCell="O36" sqref="O36"/>
    </sheetView>
  </sheetViews>
  <sheetFormatPr baseColWidth="10" defaultRowHeight="15" x14ac:dyDescent="0.25"/>
  <sheetData>
    <row r="1" spans="1:24" ht="18.75" x14ac:dyDescent="0.25">
      <c r="B1" s="20" t="s">
        <v>36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24" x14ac:dyDescent="0.25">
      <c r="A2" t="s">
        <v>87</v>
      </c>
    </row>
    <row r="3" spans="1:24" x14ac:dyDescent="0.25">
      <c r="C3" t="s">
        <v>38</v>
      </c>
    </row>
    <row r="4" spans="1:24" x14ac:dyDescent="0.25">
      <c r="A4" t="s">
        <v>9</v>
      </c>
      <c r="B4" t="s">
        <v>10</v>
      </c>
      <c r="G4" s="21" t="s">
        <v>39</v>
      </c>
      <c r="H4" s="21"/>
      <c r="I4" s="21"/>
      <c r="J4" s="21"/>
      <c r="K4" s="21"/>
      <c r="N4" s="21" t="s">
        <v>40</v>
      </c>
      <c r="O4" s="21"/>
      <c r="P4" s="21"/>
      <c r="Q4" s="21"/>
      <c r="R4" s="21"/>
      <c r="S4" s="21"/>
      <c r="T4" s="21"/>
      <c r="V4" s="17"/>
      <c r="W4" s="17"/>
      <c r="X4" s="17"/>
    </row>
    <row r="5" spans="1:24" x14ac:dyDescent="0.25">
      <c r="E5" t="s">
        <v>41</v>
      </c>
      <c r="G5" s="16">
        <v>32</v>
      </c>
      <c r="H5" s="16"/>
      <c r="I5" s="16">
        <v>64</v>
      </c>
      <c r="J5" s="16"/>
      <c r="K5" s="16"/>
      <c r="L5" t="s">
        <v>42</v>
      </c>
      <c r="N5">
        <v>32</v>
      </c>
      <c r="P5">
        <v>64</v>
      </c>
      <c r="V5" s="17"/>
      <c r="W5" s="17"/>
      <c r="X5" s="17"/>
    </row>
    <row r="6" spans="1:24" x14ac:dyDescent="0.25">
      <c r="A6" t="s">
        <v>29</v>
      </c>
      <c r="B6">
        <v>2450</v>
      </c>
      <c r="D6" t="s">
        <v>43</v>
      </c>
      <c r="V6" s="17" t="s">
        <v>32</v>
      </c>
      <c r="W6" s="17">
        <v>4840</v>
      </c>
      <c r="X6" s="17"/>
    </row>
    <row r="7" spans="1:24" x14ac:dyDescent="0.25">
      <c r="A7" t="s">
        <v>11</v>
      </c>
      <c r="B7">
        <v>3988</v>
      </c>
      <c r="D7" t="s">
        <v>44</v>
      </c>
      <c r="E7">
        <v>2450</v>
      </c>
      <c r="F7">
        <f>E7*100/$E10</f>
        <v>52.699505269950528</v>
      </c>
      <c r="G7">
        <v>3988</v>
      </c>
      <c r="H7">
        <f>G7*100/$E10</f>
        <v>85.781888578188855</v>
      </c>
      <c r="I7">
        <v>4282</v>
      </c>
      <c r="J7">
        <f>I7*100/$E10</f>
        <v>92.105829210582925</v>
      </c>
      <c r="L7">
        <v>16092</v>
      </c>
      <c r="M7">
        <f>L7*100/$L10</f>
        <v>95.714498141263945</v>
      </c>
      <c r="N7">
        <v>11947</v>
      </c>
      <c r="O7">
        <f>N7*100/$L10</f>
        <v>71.060223048327131</v>
      </c>
      <c r="P7">
        <v>11329</v>
      </c>
      <c r="Q7">
        <f>P7*100/$L10</f>
        <v>67.384386617100375</v>
      </c>
      <c r="V7" s="17" t="s">
        <v>20</v>
      </c>
      <c r="W7" s="17">
        <v>4825</v>
      </c>
      <c r="X7" s="17"/>
    </row>
    <row r="8" spans="1:24" x14ac:dyDescent="0.25">
      <c r="A8" t="s">
        <v>12</v>
      </c>
      <c r="B8">
        <v>4282</v>
      </c>
      <c r="D8" t="s">
        <v>45</v>
      </c>
      <c r="E8">
        <v>6848</v>
      </c>
      <c r="F8">
        <f>E8*100/$E10</f>
        <v>147.30049473004948</v>
      </c>
      <c r="G8">
        <v>5348</v>
      </c>
      <c r="H8">
        <f>G8*100/$E10</f>
        <v>115.03549150354915</v>
      </c>
      <c r="I8">
        <v>5679</v>
      </c>
      <c r="J8">
        <f>I8*100/$E10</f>
        <v>122.15530221553023</v>
      </c>
      <c r="L8">
        <v>17533</v>
      </c>
      <c r="M8">
        <f>L8*100/$L10</f>
        <v>104.28550185873605</v>
      </c>
      <c r="N8">
        <v>12400</v>
      </c>
      <c r="O8">
        <f>N8*100/$L10</f>
        <v>73.754646840148695</v>
      </c>
      <c r="P8">
        <v>11429</v>
      </c>
      <c r="Q8">
        <f>P8*100/$L10</f>
        <v>67.979182156133831</v>
      </c>
      <c r="V8" s="17" t="s">
        <v>21</v>
      </c>
      <c r="W8" s="17">
        <v>3943</v>
      </c>
      <c r="X8" s="17"/>
    </row>
    <row r="9" spans="1:24" x14ac:dyDescent="0.25">
      <c r="A9" t="s">
        <v>13</v>
      </c>
      <c r="B9">
        <v>2708</v>
      </c>
      <c r="D9" t="s">
        <v>46</v>
      </c>
      <c r="F9">
        <f>E9*100/$E10</f>
        <v>0</v>
      </c>
      <c r="G9">
        <v>4226</v>
      </c>
      <c r="H9">
        <f>G9*100/$E10</f>
        <v>90.901269090126902</v>
      </c>
      <c r="I9">
        <v>4075</v>
      </c>
      <c r="J9">
        <f>I9*100/$E10</f>
        <v>87.653258765325873</v>
      </c>
      <c r="M9">
        <f>L9*100/$L10</f>
        <v>0</v>
      </c>
      <c r="N9">
        <v>11793</v>
      </c>
      <c r="O9">
        <f>N9*100/$L10</f>
        <v>70.144237918215609</v>
      </c>
      <c r="P9">
        <v>10104</v>
      </c>
      <c r="Q9">
        <f>P9*100/$L10</f>
        <v>60.098141263940519</v>
      </c>
      <c r="V9" s="17" t="s">
        <v>22</v>
      </c>
      <c r="W9" s="17">
        <v>582</v>
      </c>
      <c r="X9" s="17"/>
    </row>
    <row r="10" spans="1:24" x14ac:dyDescent="0.25">
      <c r="A10" t="s">
        <v>47</v>
      </c>
      <c r="B10">
        <v>1584</v>
      </c>
      <c r="E10">
        <f>AVERAGE(E7:E9)</f>
        <v>4649</v>
      </c>
      <c r="G10">
        <f>AVERAGE(G7:G9)</f>
        <v>4520.666666666667</v>
      </c>
      <c r="I10">
        <f>AVERAGE(I7:I9)</f>
        <v>4678.666666666667</v>
      </c>
      <c r="L10">
        <f t="shared" ref="L10:N10" si="0">AVERAGE(L7:L9)</f>
        <v>16812.5</v>
      </c>
      <c r="N10">
        <f t="shared" si="0"/>
        <v>12046.666666666666</v>
      </c>
      <c r="P10">
        <f>AVERAGE(P7:P9)</f>
        <v>10954</v>
      </c>
      <c r="V10" s="17" t="s">
        <v>48</v>
      </c>
      <c r="W10" s="17">
        <v>261</v>
      </c>
      <c r="X10" s="17"/>
    </row>
    <row r="11" spans="1:24" x14ac:dyDescent="0.25">
      <c r="A11" t="s">
        <v>49</v>
      </c>
      <c r="B11">
        <v>16092</v>
      </c>
      <c r="E11">
        <v>100</v>
      </c>
      <c r="G11">
        <f>G10*100/$E10</f>
        <v>97.23954972395498</v>
      </c>
      <c r="I11">
        <f>I10*100/$E10</f>
        <v>100.63813006381301</v>
      </c>
      <c r="L11">
        <f>L10*100/$L10</f>
        <v>100</v>
      </c>
      <c r="N11">
        <f>N10*100/$L10</f>
        <v>71.653035935563807</v>
      </c>
      <c r="P11">
        <f>P10*100/$L10</f>
        <v>65.153903345724913</v>
      </c>
      <c r="V11" s="17" t="s">
        <v>50</v>
      </c>
      <c r="W11" s="17">
        <v>3577</v>
      </c>
      <c r="X11" s="17"/>
    </row>
    <row r="12" spans="1:24" x14ac:dyDescent="0.25">
      <c r="A12" t="s">
        <v>51</v>
      </c>
      <c r="B12">
        <v>11947</v>
      </c>
      <c r="V12" s="17" t="s">
        <v>52</v>
      </c>
      <c r="W12" s="17">
        <v>3018</v>
      </c>
      <c r="X12" s="17"/>
    </row>
    <row r="13" spans="1:24" x14ac:dyDescent="0.25">
      <c r="A13" t="s">
        <v>53</v>
      </c>
      <c r="B13">
        <v>11329</v>
      </c>
      <c r="V13" s="17" t="s">
        <v>54</v>
      </c>
      <c r="W13" s="17">
        <v>2715</v>
      </c>
      <c r="X13" s="17"/>
    </row>
    <row r="14" spans="1:24" x14ac:dyDescent="0.25">
      <c r="A14" t="s">
        <v>55</v>
      </c>
      <c r="B14">
        <v>4831</v>
      </c>
      <c r="V14" s="17" t="s">
        <v>56</v>
      </c>
      <c r="W14" s="17">
        <v>334</v>
      </c>
      <c r="X14" s="17"/>
    </row>
    <row r="15" spans="1:24" x14ac:dyDescent="0.25">
      <c r="A15" t="s">
        <v>57</v>
      </c>
      <c r="B15">
        <v>1560</v>
      </c>
      <c r="V15" s="17" t="s">
        <v>58</v>
      </c>
      <c r="W15" s="17">
        <v>227</v>
      </c>
      <c r="X15" s="17"/>
    </row>
    <row r="16" spans="1:24" x14ac:dyDescent="0.25">
      <c r="A16" t="s">
        <v>30</v>
      </c>
      <c r="B16">
        <v>6848</v>
      </c>
      <c r="V16" s="17" t="s">
        <v>33</v>
      </c>
      <c r="W16" s="17">
        <v>7699</v>
      </c>
      <c r="X16" s="17"/>
    </row>
    <row r="17" spans="1:24" x14ac:dyDescent="0.25">
      <c r="A17" t="s">
        <v>14</v>
      </c>
      <c r="B17">
        <v>5348</v>
      </c>
      <c r="D17" t="s">
        <v>59</v>
      </c>
      <c r="G17" s="21" t="s">
        <v>39</v>
      </c>
      <c r="H17" s="21"/>
      <c r="I17" s="21"/>
      <c r="J17" s="21"/>
      <c r="K17" s="21"/>
      <c r="N17" s="21" t="s">
        <v>40</v>
      </c>
      <c r="O17" s="21"/>
      <c r="P17" s="21"/>
      <c r="Q17" s="21"/>
      <c r="R17" s="21"/>
      <c r="S17" s="21"/>
      <c r="T17" s="21"/>
      <c r="V17" s="17" t="s">
        <v>23</v>
      </c>
      <c r="W17" s="17">
        <v>2372</v>
      </c>
      <c r="X17" s="17"/>
    </row>
    <row r="18" spans="1:24" x14ac:dyDescent="0.25">
      <c r="A18" t="s">
        <v>15</v>
      </c>
      <c r="B18">
        <v>5679</v>
      </c>
      <c r="E18" t="s">
        <v>41</v>
      </c>
      <c r="G18" s="16">
        <v>32</v>
      </c>
      <c r="H18" s="16"/>
      <c r="I18" s="16">
        <v>64</v>
      </c>
      <c r="J18" s="16"/>
      <c r="K18" s="16"/>
      <c r="L18" t="s">
        <v>42</v>
      </c>
      <c r="N18">
        <v>32</v>
      </c>
      <c r="P18">
        <v>64</v>
      </c>
      <c r="V18" s="17" t="s">
        <v>24</v>
      </c>
      <c r="W18" s="17">
        <v>3111</v>
      </c>
      <c r="X18" s="17"/>
    </row>
    <row r="19" spans="1:24" x14ac:dyDescent="0.25">
      <c r="A19" t="s">
        <v>16</v>
      </c>
      <c r="B19">
        <v>3210</v>
      </c>
      <c r="V19" s="17" t="s">
        <v>25</v>
      </c>
      <c r="W19" s="17">
        <v>684</v>
      </c>
      <c r="X19" s="17"/>
    </row>
    <row r="20" spans="1:24" x14ac:dyDescent="0.25">
      <c r="A20" t="s">
        <v>60</v>
      </c>
      <c r="B20">
        <v>2768</v>
      </c>
      <c r="D20" t="s">
        <v>61</v>
      </c>
      <c r="E20" s="17">
        <v>4840</v>
      </c>
      <c r="F20" s="17">
        <f>E20*100/$E23</f>
        <v>77.199138687295644</v>
      </c>
      <c r="G20" s="17">
        <v>4825</v>
      </c>
      <c r="H20" s="17">
        <f>G20*100/$E23</f>
        <v>76.959885158306079</v>
      </c>
      <c r="I20" s="17">
        <v>3943</v>
      </c>
      <c r="J20" s="17">
        <f>I20*100/$E23</f>
        <v>62.891777653720389</v>
      </c>
      <c r="K20" s="17"/>
      <c r="L20" s="17">
        <v>3577</v>
      </c>
      <c r="M20" s="17">
        <f>L20*100/$L23</f>
        <v>107.27245464087569</v>
      </c>
      <c r="N20" s="17">
        <v>3018</v>
      </c>
      <c r="O20" s="17">
        <f>N20*100/$L23</f>
        <v>90.508322087269462</v>
      </c>
      <c r="P20" s="17">
        <v>2715</v>
      </c>
      <c r="Q20" s="17">
        <f>P20*100/$L23</f>
        <v>81.421502474134059</v>
      </c>
      <c r="R20" s="17"/>
      <c r="S20" s="17"/>
      <c r="T20" s="17"/>
      <c r="U20" s="17"/>
      <c r="V20" s="17" t="s">
        <v>62</v>
      </c>
      <c r="W20" s="17">
        <v>309</v>
      </c>
      <c r="X20" s="17"/>
    </row>
    <row r="21" spans="1:24" x14ac:dyDescent="0.25">
      <c r="A21" t="s">
        <v>63</v>
      </c>
      <c r="B21">
        <v>17533</v>
      </c>
      <c r="D21" t="s">
        <v>64</v>
      </c>
      <c r="E21" s="17">
        <v>7699</v>
      </c>
      <c r="F21" s="17">
        <f>E21*100/$E23</f>
        <v>122.80086131270436</v>
      </c>
      <c r="G21" s="17"/>
      <c r="H21" s="17"/>
      <c r="I21" s="17">
        <v>3111</v>
      </c>
      <c r="J21" s="17">
        <f>I21*100/$E23</f>
        <v>49.621181912433208</v>
      </c>
      <c r="K21" s="17"/>
      <c r="L21" s="17">
        <v>3092</v>
      </c>
      <c r="M21" s="17">
        <f>L21*100/$L23</f>
        <v>92.727545359124306</v>
      </c>
      <c r="N21" s="17"/>
      <c r="O21" s="17">
        <f>N21*100/$L23</f>
        <v>0</v>
      </c>
      <c r="P21" s="17"/>
      <c r="Q21" s="17">
        <f>P21*100/$L23</f>
        <v>0</v>
      </c>
      <c r="R21" s="17"/>
      <c r="S21" s="17"/>
      <c r="T21" s="17"/>
      <c r="U21" s="17"/>
      <c r="V21" s="17" t="s">
        <v>65</v>
      </c>
      <c r="W21" s="17">
        <v>3092</v>
      </c>
      <c r="X21" s="17"/>
    </row>
    <row r="22" spans="1:24" x14ac:dyDescent="0.25">
      <c r="A22" t="s">
        <v>66</v>
      </c>
      <c r="B22">
        <v>12400</v>
      </c>
      <c r="D22" t="s">
        <v>67</v>
      </c>
      <c r="E22" s="17"/>
      <c r="F22" s="17">
        <f>E22*100/$E23</f>
        <v>0</v>
      </c>
      <c r="G22" s="17">
        <v>5113</v>
      </c>
      <c r="H22" s="17">
        <f>G22*100/$E23</f>
        <v>81.553552914905495</v>
      </c>
      <c r="I22" s="17">
        <v>3090</v>
      </c>
      <c r="J22" s="17">
        <f>I22*100/$E23</f>
        <v>49.286226971847832</v>
      </c>
      <c r="K22" s="17"/>
      <c r="L22" s="17"/>
      <c r="M22" s="17">
        <f>L22*100/$L23</f>
        <v>0</v>
      </c>
      <c r="N22" s="17">
        <v>3303</v>
      </c>
      <c r="O22" s="17">
        <f>N22*100/$L23</f>
        <v>99.055330634278008</v>
      </c>
      <c r="P22" s="17">
        <v>2496</v>
      </c>
      <c r="Q22" s="17">
        <f>P22*100/$L23</f>
        <v>74.853801169590639</v>
      </c>
      <c r="R22" s="17"/>
      <c r="S22" s="17"/>
      <c r="T22" s="17"/>
      <c r="U22" s="17"/>
      <c r="V22" s="17" t="s">
        <v>68</v>
      </c>
      <c r="W22" s="17">
        <v>938</v>
      </c>
      <c r="X22" s="17"/>
    </row>
    <row r="23" spans="1:24" x14ac:dyDescent="0.25">
      <c r="A23" t="s">
        <v>69</v>
      </c>
      <c r="B23">
        <v>11429</v>
      </c>
      <c r="E23" s="17">
        <f>AVERAGE(E20:E22)</f>
        <v>6269.5</v>
      </c>
      <c r="F23" s="17"/>
      <c r="G23" s="17">
        <f>AVERAGE(G20:G22)</f>
        <v>4969</v>
      </c>
      <c r="H23" s="17"/>
      <c r="I23" s="17">
        <f>AVERAGE(I20:I22)</f>
        <v>3381.3333333333335</v>
      </c>
      <c r="J23" s="17"/>
      <c r="K23" s="17"/>
      <c r="L23" s="17">
        <f>AVERAGE(L20:L22)</f>
        <v>3334.5</v>
      </c>
      <c r="M23" s="17"/>
      <c r="N23" s="17">
        <f>AVERAGE(N20:N22)</f>
        <v>3160.5</v>
      </c>
      <c r="O23" s="17"/>
      <c r="P23" s="17">
        <f>AVERAGE(P20:P22)</f>
        <v>2605.5</v>
      </c>
      <c r="Q23" s="17"/>
      <c r="R23" s="17"/>
      <c r="S23" s="17"/>
      <c r="T23" s="17"/>
      <c r="U23" s="17"/>
      <c r="V23" s="17" t="s">
        <v>70</v>
      </c>
      <c r="W23" s="17">
        <v>430</v>
      </c>
      <c r="X23" s="17"/>
    </row>
    <row r="24" spans="1:24" x14ac:dyDescent="0.25">
      <c r="A24" t="s">
        <v>71</v>
      </c>
      <c r="B24">
        <v>5300</v>
      </c>
      <c r="E24" s="17">
        <v>100</v>
      </c>
      <c r="F24" s="17"/>
      <c r="G24" s="17">
        <f>G23*100/$E23</f>
        <v>79.256719036605787</v>
      </c>
      <c r="H24" s="17"/>
      <c r="I24" s="17">
        <f>I23*100/$E23</f>
        <v>53.933062179333817</v>
      </c>
      <c r="J24" s="17"/>
      <c r="K24" s="17"/>
      <c r="L24" s="17">
        <f>L23*100/$L23</f>
        <v>100</v>
      </c>
      <c r="M24" s="17"/>
      <c r="N24" s="17">
        <f>N23*100/$L23</f>
        <v>94.781826360773735</v>
      </c>
      <c r="O24" s="17"/>
      <c r="P24" s="17">
        <f>P23*100/$L23</f>
        <v>78.137651821862349</v>
      </c>
      <c r="Q24" s="17"/>
      <c r="R24" s="17"/>
      <c r="S24" s="17"/>
      <c r="T24" s="17"/>
      <c r="U24" s="17"/>
      <c r="V24" s="17" t="s">
        <v>72</v>
      </c>
      <c r="W24" s="17">
        <v>147</v>
      </c>
      <c r="X24" s="17"/>
    </row>
    <row r="25" spans="1:24" x14ac:dyDescent="0.25">
      <c r="A25" t="s">
        <v>73</v>
      </c>
      <c r="B25">
        <v>2822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 t="s">
        <v>74</v>
      </c>
      <c r="W25" s="17">
        <v>136</v>
      </c>
      <c r="X25" s="17"/>
    </row>
    <row r="26" spans="1:24" x14ac:dyDescent="0.25">
      <c r="A26" t="s">
        <v>31</v>
      </c>
      <c r="B26">
        <v>60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 t="s">
        <v>34</v>
      </c>
      <c r="W26" s="17">
        <v>40</v>
      </c>
      <c r="X26" s="17"/>
    </row>
    <row r="27" spans="1:24" x14ac:dyDescent="0.25">
      <c r="A27" t="s">
        <v>17</v>
      </c>
      <c r="B27">
        <v>4226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 t="s">
        <v>26</v>
      </c>
      <c r="W27" s="17">
        <v>5113</v>
      </c>
      <c r="X27" s="17"/>
    </row>
    <row r="28" spans="1:24" x14ac:dyDescent="0.25">
      <c r="A28" t="s">
        <v>18</v>
      </c>
      <c r="B28">
        <v>4075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 t="s">
        <v>27</v>
      </c>
      <c r="W28" s="17">
        <v>3090</v>
      </c>
      <c r="X28" s="17"/>
    </row>
    <row r="29" spans="1:24" x14ac:dyDescent="0.25">
      <c r="A29" t="s">
        <v>19</v>
      </c>
      <c r="B29">
        <v>5255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 t="s">
        <v>28</v>
      </c>
      <c r="W29" s="17">
        <v>810</v>
      </c>
      <c r="X29" s="17"/>
    </row>
    <row r="30" spans="1:24" x14ac:dyDescent="0.25">
      <c r="A30" t="s">
        <v>75</v>
      </c>
      <c r="B30">
        <v>2269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 t="s">
        <v>76</v>
      </c>
      <c r="W30" s="17">
        <v>409</v>
      </c>
      <c r="X30" s="17"/>
    </row>
    <row r="31" spans="1:24" x14ac:dyDescent="0.25">
      <c r="A31" t="s">
        <v>77</v>
      </c>
      <c r="B31">
        <v>42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 t="s">
        <v>78</v>
      </c>
      <c r="W31" s="17">
        <v>45</v>
      </c>
      <c r="X31" s="17"/>
    </row>
    <row r="32" spans="1:24" x14ac:dyDescent="0.25">
      <c r="A32" t="s">
        <v>79</v>
      </c>
      <c r="B32">
        <v>11793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 t="s">
        <v>80</v>
      </c>
      <c r="W32" s="17">
        <v>3303</v>
      </c>
      <c r="X32" s="17"/>
    </row>
    <row r="33" spans="1:27" x14ac:dyDescent="0.25">
      <c r="A33" t="s">
        <v>81</v>
      </c>
      <c r="B33">
        <v>10104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 t="s">
        <v>82</v>
      </c>
      <c r="W33" s="17">
        <v>2496</v>
      </c>
      <c r="X33" s="17"/>
    </row>
    <row r="34" spans="1:27" x14ac:dyDescent="0.25">
      <c r="A34" t="s">
        <v>83</v>
      </c>
      <c r="B34">
        <v>5039</v>
      </c>
      <c r="V34" t="s">
        <v>84</v>
      </c>
      <c r="W34">
        <v>131</v>
      </c>
    </row>
    <row r="35" spans="1:27" x14ac:dyDescent="0.25">
      <c r="A35" t="s">
        <v>85</v>
      </c>
      <c r="B35">
        <v>1595</v>
      </c>
      <c r="V35" t="s">
        <v>86</v>
      </c>
      <c r="W35">
        <v>244</v>
      </c>
    </row>
    <row r="38" spans="1:27" x14ac:dyDescent="0.25">
      <c r="A38" t="s">
        <v>88</v>
      </c>
    </row>
    <row r="41" spans="1:27" x14ac:dyDescent="0.25">
      <c r="A41" t="s">
        <v>43</v>
      </c>
      <c r="B41" t="s">
        <v>89</v>
      </c>
      <c r="H41" s="21" t="s">
        <v>91</v>
      </c>
      <c r="I41" s="21"/>
      <c r="J41" s="21"/>
      <c r="K41" s="21"/>
      <c r="L41" s="21"/>
      <c r="M41" s="21"/>
      <c r="N41" s="21"/>
      <c r="R41" s="21" t="s">
        <v>40</v>
      </c>
      <c r="S41" s="21"/>
      <c r="T41" s="21"/>
      <c r="U41" s="21"/>
      <c r="V41" s="21"/>
      <c r="W41" s="21"/>
      <c r="X41" s="21"/>
      <c r="Z41" t="s">
        <v>59</v>
      </c>
    </row>
    <row r="42" spans="1:27" x14ac:dyDescent="0.25">
      <c r="A42" t="s">
        <v>9</v>
      </c>
      <c r="B42" t="s">
        <v>90</v>
      </c>
      <c r="C42" t="s">
        <v>10</v>
      </c>
      <c r="F42" s="17">
        <v>0</v>
      </c>
      <c r="H42" s="16">
        <v>1</v>
      </c>
      <c r="I42" s="16"/>
      <c r="J42" s="16">
        <v>2</v>
      </c>
      <c r="K42" s="16"/>
      <c r="L42" s="16">
        <v>3</v>
      </c>
      <c r="M42" s="16"/>
      <c r="N42" s="16">
        <v>4</v>
      </c>
      <c r="P42" s="17">
        <v>0</v>
      </c>
      <c r="R42">
        <v>1</v>
      </c>
      <c r="T42">
        <v>2</v>
      </c>
      <c r="V42">
        <v>3</v>
      </c>
      <c r="X42">
        <v>4</v>
      </c>
      <c r="Z42" t="s">
        <v>9</v>
      </c>
      <c r="AA42" t="s">
        <v>10</v>
      </c>
    </row>
    <row r="43" spans="1:27" x14ac:dyDescent="0.25">
      <c r="E43" t="s">
        <v>43</v>
      </c>
      <c r="F43">
        <v>2</v>
      </c>
      <c r="H43">
        <v>3</v>
      </c>
      <c r="J43">
        <v>4</v>
      </c>
      <c r="L43">
        <v>5</v>
      </c>
      <c r="N43">
        <v>6</v>
      </c>
      <c r="P43">
        <v>7</v>
      </c>
      <c r="R43">
        <v>8</v>
      </c>
      <c r="T43">
        <v>9</v>
      </c>
      <c r="V43">
        <v>10</v>
      </c>
      <c r="X43">
        <v>11</v>
      </c>
    </row>
    <row r="44" spans="1:27" x14ac:dyDescent="0.25">
      <c r="A44" t="s">
        <v>29</v>
      </c>
      <c r="B44">
        <v>207.99799999999999</v>
      </c>
      <c r="C44">
        <v>7249</v>
      </c>
      <c r="E44" t="s">
        <v>44</v>
      </c>
      <c r="F44">
        <v>7249</v>
      </c>
      <c r="G44">
        <f>F44*100/$F47</f>
        <v>103.32098061573546</v>
      </c>
      <c r="H44">
        <v>8223</v>
      </c>
      <c r="I44">
        <f>H44*100/$F47</f>
        <v>117.20353477765109</v>
      </c>
      <c r="J44">
        <v>8682</v>
      </c>
      <c r="K44">
        <f>J44*100/$F47</f>
        <v>123.74572405929304</v>
      </c>
      <c r="L44">
        <v>7926</v>
      </c>
      <c r="M44">
        <f>L44*100/$F47</f>
        <v>112.9703534777651</v>
      </c>
      <c r="N44">
        <v>8641</v>
      </c>
      <c r="O44">
        <f>N44*100/$F47</f>
        <v>123.16134549600912</v>
      </c>
      <c r="P44">
        <v>9218</v>
      </c>
      <c r="Q44">
        <f>P44*100/$P47</f>
        <v>84.008749012698217</v>
      </c>
      <c r="T44">
        <v>8636</v>
      </c>
      <c r="U44">
        <f>T44*100/$P47</f>
        <v>78.704660064402461</v>
      </c>
      <c r="V44">
        <v>7623</v>
      </c>
      <c r="W44">
        <f>V44*100/$P47</f>
        <v>69.472628956801756</v>
      </c>
      <c r="X44">
        <v>6342</v>
      </c>
      <c r="Y44">
        <f>X44*100/$P47</f>
        <v>57.798165137614681</v>
      </c>
      <c r="Z44" t="s">
        <v>32</v>
      </c>
      <c r="AA44">
        <v>4970</v>
      </c>
    </row>
    <row r="45" spans="1:27" x14ac:dyDescent="0.25">
      <c r="A45" t="s">
        <v>11</v>
      </c>
      <c r="B45">
        <v>208.21600000000001</v>
      </c>
      <c r="C45">
        <v>8223</v>
      </c>
      <c r="E45" t="s">
        <v>45</v>
      </c>
      <c r="F45">
        <v>6955</v>
      </c>
      <c r="G45">
        <f>F45*100/$F47</f>
        <v>99.130558722919048</v>
      </c>
      <c r="H45">
        <v>9797</v>
      </c>
      <c r="I45">
        <f>H45*100/$F47</f>
        <v>139.63797035347775</v>
      </c>
      <c r="K45">
        <f>J45*100/$F47</f>
        <v>0</v>
      </c>
      <c r="L45">
        <v>10679</v>
      </c>
      <c r="M45">
        <f>L45*100/$F47</f>
        <v>152.20923603192702</v>
      </c>
      <c r="N45">
        <v>9253</v>
      </c>
      <c r="O45">
        <f>N45*100/$F47</f>
        <v>131.88426453819841</v>
      </c>
      <c r="P45">
        <v>11069</v>
      </c>
      <c r="Q45">
        <f>P45*100/$P47</f>
        <v>100.87793912145331</v>
      </c>
      <c r="R45">
        <v>11512</v>
      </c>
      <c r="S45">
        <f>R45*100/$P47</f>
        <v>104.915243939486</v>
      </c>
      <c r="T45">
        <v>11783</v>
      </c>
      <c r="U45">
        <f>T45*100/$P47</f>
        <v>107.38501731575431</v>
      </c>
      <c r="V45">
        <v>8556</v>
      </c>
      <c r="W45">
        <f>V45*100/$P47</f>
        <v>77.975575672884148</v>
      </c>
      <c r="X45">
        <v>7919</v>
      </c>
      <c r="Y45">
        <f>X45*100/$P47</f>
        <v>72.170241205419529</v>
      </c>
      <c r="Z45" t="s">
        <v>20</v>
      </c>
      <c r="AA45">
        <v>6319</v>
      </c>
    </row>
    <row r="46" spans="1:27" x14ac:dyDescent="0.25">
      <c r="A46" t="s">
        <v>12</v>
      </c>
      <c r="B46">
        <v>210.90799999999999</v>
      </c>
      <c r="C46">
        <v>8682</v>
      </c>
      <c r="E46" t="s">
        <v>46</v>
      </c>
      <c r="F46">
        <v>6844</v>
      </c>
      <c r="G46">
        <f>F46*100/$F47</f>
        <v>97.548460661345501</v>
      </c>
      <c r="H46">
        <v>7874</v>
      </c>
      <c r="I46">
        <f>H46*100/$F47</f>
        <v>112.22919042189281</v>
      </c>
      <c r="J46">
        <v>7658</v>
      </c>
      <c r="K46">
        <f>J46*100/$F47</f>
        <v>109.15051311288484</v>
      </c>
      <c r="L46">
        <v>10094</v>
      </c>
      <c r="M46">
        <f>L46*100/$F47</f>
        <v>143.87115165336374</v>
      </c>
      <c r="O46">
        <f>N46*100/$F47</f>
        <v>0</v>
      </c>
      <c r="P46">
        <v>12631</v>
      </c>
      <c r="Q46">
        <f>P46*100/$P47</f>
        <v>115.11331186584847</v>
      </c>
      <c r="R46">
        <v>10352</v>
      </c>
      <c r="S46">
        <f>R46*100/$P47</f>
        <v>94.343520262470392</v>
      </c>
      <c r="T46">
        <v>18138</v>
      </c>
      <c r="U46">
        <f>T46*100/$P47</f>
        <v>165.3016586669907</v>
      </c>
      <c r="W46">
        <f>V46*100/$P47</f>
        <v>0</v>
      </c>
      <c r="Y46">
        <f>X46*100/$P47</f>
        <v>0</v>
      </c>
      <c r="Z46" t="s">
        <v>21</v>
      </c>
      <c r="AA46">
        <v>6039</v>
      </c>
    </row>
    <row r="47" spans="1:27" x14ac:dyDescent="0.25">
      <c r="A47" t="s">
        <v>13</v>
      </c>
      <c r="B47">
        <v>212.56800000000001</v>
      </c>
      <c r="C47">
        <v>7926</v>
      </c>
      <c r="F47">
        <f>AVERAGE(F44:F46)</f>
        <v>7016</v>
      </c>
      <c r="H47">
        <f>AVERAGE(H44:H46)</f>
        <v>8631.3333333333339</v>
      </c>
      <c r="J47">
        <f>AVERAGE(J44:J46)</f>
        <v>8170</v>
      </c>
      <c r="L47">
        <f t="shared" ref="L47:R47" si="1">AVERAGE(L44:L46)</f>
        <v>9566.3333333333339</v>
      </c>
      <c r="N47">
        <f t="shared" si="1"/>
        <v>8947</v>
      </c>
      <c r="P47">
        <f t="shared" si="1"/>
        <v>10972.666666666666</v>
      </c>
      <c r="R47">
        <f t="shared" si="1"/>
        <v>10932</v>
      </c>
      <c r="T47">
        <f>AVERAGE(T44:T46)</f>
        <v>12852.333333333334</v>
      </c>
      <c r="V47">
        <f>AVERAGE(V44:V46)</f>
        <v>8089.5</v>
      </c>
      <c r="X47">
        <f>AVERAGE(X44:X46)</f>
        <v>7130.5</v>
      </c>
      <c r="Z47" t="s">
        <v>22</v>
      </c>
      <c r="AA47">
        <v>5760</v>
      </c>
    </row>
    <row r="48" spans="1:27" x14ac:dyDescent="0.25">
      <c r="A48" t="s">
        <v>47</v>
      </c>
      <c r="B48">
        <v>215.83199999999999</v>
      </c>
      <c r="C48">
        <v>8641</v>
      </c>
      <c r="F48">
        <v>100</v>
      </c>
      <c r="H48">
        <f>H47*100/$F47</f>
        <v>123.02356518434055</v>
      </c>
      <c r="J48">
        <f>J47*100/$F47</f>
        <v>116.44811858608894</v>
      </c>
      <c r="L48">
        <f>L47*100/$F47</f>
        <v>136.35024705435197</v>
      </c>
      <c r="N48">
        <f>N47*100/$F47</f>
        <v>127.52280501710376</v>
      </c>
      <c r="P48">
        <f>P47*100/$P47</f>
        <v>99.999999999999986</v>
      </c>
      <c r="R48">
        <f>R47*100/$P47</f>
        <v>99.629382100978191</v>
      </c>
      <c r="T48">
        <f>T47*100/$P47</f>
        <v>117.13044534904917</v>
      </c>
      <c r="V48">
        <f>V47*100/$P47</f>
        <v>73.724102314842952</v>
      </c>
      <c r="X48">
        <f>X47*100/$P47</f>
        <v>64.984203171517109</v>
      </c>
      <c r="Z48" t="s">
        <v>48</v>
      </c>
      <c r="AA48">
        <v>4619</v>
      </c>
    </row>
    <row r="49" spans="1:27" x14ac:dyDescent="0.25">
      <c r="A49" t="s">
        <v>49</v>
      </c>
      <c r="B49">
        <v>196.07499999999999</v>
      </c>
      <c r="C49">
        <v>9218</v>
      </c>
      <c r="Z49" t="s">
        <v>50</v>
      </c>
      <c r="AA49">
        <v>7925</v>
      </c>
    </row>
    <row r="50" spans="1:27" x14ac:dyDescent="0.25">
      <c r="A50" t="s">
        <v>51</v>
      </c>
      <c r="B50">
        <v>201.78299999999999</v>
      </c>
      <c r="C50">
        <v>8106</v>
      </c>
      <c r="Z50" t="s">
        <v>52</v>
      </c>
      <c r="AA50">
        <v>8725</v>
      </c>
    </row>
    <row r="51" spans="1:27" x14ac:dyDescent="0.25">
      <c r="A51" t="s">
        <v>53</v>
      </c>
      <c r="B51">
        <v>201.34899999999999</v>
      </c>
      <c r="C51">
        <v>8636</v>
      </c>
      <c r="Z51" t="s">
        <v>54</v>
      </c>
      <c r="AA51">
        <v>8866</v>
      </c>
    </row>
    <row r="52" spans="1:27" x14ac:dyDescent="0.25">
      <c r="A52" t="s">
        <v>55</v>
      </c>
      <c r="B52">
        <v>211.50200000000001</v>
      </c>
      <c r="C52">
        <v>7623</v>
      </c>
      <c r="Z52" t="s">
        <v>56</v>
      </c>
      <c r="AA52">
        <v>5911</v>
      </c>
    </row>
    <row r="53" spans="1:27" x14ac:dyDescent="0.25">
      <c r="A53" t="s">
        <v>57</v>
      </c>
      <c r="B53">
        <v>215.078</v>
      </c>
      <c r="C53">
        <v>6342</v>
      </c>
      <c r="Z53" t="s">
        <v>58</v>
      </c>
      <c r="AA53">
        <v>4689</v>
      </c>
    </row>
    <row r="54" spans="1:27" x14ac:dyDescent="0.25">
      <c r="A54" t="s">
        <v>30</v>
      </c>
      <c r="B54">
        <v>199.44499999999999</v>
      </c>
      <c r="C54">
        <v>6955</v>
      </c>
      <c r="E54" t="s">
        <v>59</v>
      </c>
      <c r="H54" s="21" t="s">
        <v>39</v>
      </c>
      <c r="I54" s="21"/>
      <c r="J54" s="21"/>
      <c r="K54" s="21"/>
      <c r="L54" s="21"/>
      <c r="M54" s="21"/>
      <c r="N54" s="21"/>
      <c r="R54" s="21" t="s">
        <v>92</v>
      </c>
      <c r="S54" s="21"/>
      <c r="T54" s="21"/>
      <c r="U54" s="21"/>
      <c r="V54" s="21"/>
      <c r="W54" s="21"/>
      <c r="X54" s="21"/>
      <c r="Z54" t="s">
        <v>33</v>
      </c>
      <c r="AA54">
        <v>6509</v>
      </c>
    </row>
    <row r="55" spans="1:27" x14ac:dyDescent="0.25">
      <c r="A55" t="s">
        <v>14</v>
      </c>
      <c r="B55">
        <v>201.761</v>
      </c>
      <c r="C55">
        <v>9797</v>
      </c>
      <c r="F55" s="17" t="s">
        <v>41</v>
      </c>
      <c r="H55" s="16">
        <v>1</v>
      </c>
      <c r="I55" s="16"/>
      <c r="J55" s="16">
        <v>2</v>
      </c>
      <c r="K55" s="16"/>
      <c r="L55" s="16">
        <v>3</v>
      </c>
      <c r="M55" s="16"/>
      <c r="N55" s="16">
        <v>4</v>
      </c>
      <c r="P55" s="17" t="s">
        <v>41</v>
      </c>
      <c r="R55">
        <v>1</v>
      </c>
      <c r="T55">
        <v>2</v>
      </c>
      <c r="V55">
        <v>3</v>
      </c>
      <c r="X55">
        <v>4</v>
      </c>
      <c r="Z55" t="s">
        <v>23</v>
      </c>
      <c r="AA55">
        <v>6722</v>
      </c>
    </row>
    <row r="56" spans="1:27" x14ac:dyDescent="0.25">
      <c r="A56" t="s">
        <v>15</v>
      </c>
      <c r="B56">
        <v>206.51599999999999</v>
      </c>
      <c r="C56">
        <v>10251</v>
      </c>
      <c r="F56">
        <v>2</v>
      </c>
      <c r="H56">
        <v>3</v>
      </c>
      <c r="J56">
        <v>4</v>
      </c>
      <c r="L56">
        <v>5</v>
      </c>
      <c r="N56">
        <v>6</v>
      </c>
      <c r="P56" s="17">
        <v>7</v>
      </c>
      <c r="R56">
        <v>8</v>
      </c>
      <c r="T56">
        <v>9</v>
      </c>
      <c r="V56">
        <v>10</v>
      </c>
      <c r="X56">
        <v>11</v>
      </c>
      <c r="Z56" t="s">
        <v>24</v>
      </c>
      <c r="AA56">
        <v>8015</v>
      </c>
    </row>
    <row r="57" spans="1:27" x14ac:dyDescent="0.25">
      <c r="A57" t="s">
        <v>16</v>
      </c>
      <c r="B57">
        <v>205.03299999999999</v>
      </c>
      <c r="C57">
        <v>10679</v>
      </c>
      <c r="E57" t="s">
        <v>61</v>
      </c>
      <c r="G57">
        <f>F57*100/$F60</f>
        <v>0</v>
      </c>
      <c r="H57">
        <v>6319</v>
      </c>
      <c r="I57">
        <f>H57*100/$F60</f>
        <v>86.936782004540134</v>
      </c>
      <c r="J57">
        <v>6039</v>
      </c>
      <c r="K57">
        <f>J57*100/$F60</f>
        <v>83.084542890555142</v>
      </c>
      <c r="L57">
        <v>5760</v>
      </c>
      <c r="M57">
        <f>L57*100/$F60</f>
        <v>79.246061773405799</v>
      </c>
      <c r="N57">
        <v>4619</v>
      </c>
      <c r="O57">
        <f>N57*100/$F60</f>
        <v>63.548187383916904</v>
      </c>
      <c r="P57">
        <v>7925</v>
      </c>
      <c r="Q57">
        <f>P57*100/$P60</f>
        <v>86.61675501393519</v>
      </c>
      <c r="R57">
        <v>8725</v>
      </c>
      <c r="S57">
        <f>R57*100/$P60</f>
        <v>95.360402207770917</v>
      </c>
      <c r="T57">
        <v>8866</v>
      </c>
      <c r="U57">
        <f>T57*100/$P60</f>
        <v>96.901470025684461</v>
      </c>
      <c r="V57">
        <v>5911</v>
      </c>
      <c r="W57">
        <f>V57*100/$P60</f>
        <v>64.604623203453741</v>
      </c>
      <c r="X57">
        <v>4689</v>
      </c>
      <c r="Y57">
        <f>X57*100/$P60</f>
        <v>51.248702114869666</v>
      </c>
      <c r="Z57" t="s">
        <v>25</v>
      </c>
      <c r="AA57">
        <v>7095</v>
      </c>
    </row>
    <row r="58" spans="1:27" x14ac:dyDescent="0.25">
      <c r="A58" t="s">
        <v>60</v>
      </c>
      <c r="B58">
        <v>209.83500000000001</v>
      </c>
      <c r="C58">
        <v>9253</v>
      </c>
      <c r="E58" t="s">
        <v>64</v>
      </c>
      <c r="F58">
        <v>6509</v>
      </c>
      <c r="G58">
        <f>F58*100/$F60</f>
        <v>89.550801403315674</v>
      </c>
      <c r="H58">
        <v>6722</v>
      </c>
      <c r="I58">
        <f>H58*100/$F60</f>
        <v>92.481254729311416</v>
      </c>
      <c r="K58">
        <f>J58*100/$F60</f>
        <v>0</v>
      </c>
      <c r="M58">
        <f>L58*100/$F60</f>
        <v>0</v>
      </c>
      <c r="O58">
        <f>N58*100/$F60</f>
        <v>0</v>
      </c>
      <c r="P58">
        <v>10374</v>
      </c>
      <c r="Q58">
        <f>P58*100/$P60</f>
        <v>113.38324498606481</v>
      </c>
      <c r="R58">
        <v>10890</v>
      </c>
      <c r="S58">
        <f>R58*100/$P60</f>
        <v>119.02289742608886</v>
      </c>
      <c r="T58">
        <v>8545</v>
      </c>
      <c r="U58">
        <f>T58*100/$P60</f>
        <v>93.393081589157873</v>
      </c>
      <c r="V58">
        <v>6815</v>
      </c>
      <c r="W58">
        <f>V58*100/$P60</f>
        <v>74.484944532488115</v>
      </c>
      <c r="X58">
        <v>4872</v>
      </c>
      <c r="Y58">
        <f>X58*100/$P60</f>
        <v>53.248811410459588</v>
      </c>
      <c r="Z58" t="s">
        <v>62</v>
      </c>
      <c r="AA58">
        <v>5449</v>
      </c>
    </row>
    <row r="59" spans="1:27" x14ac:dyDescent="0.25">
      <c r="A59" t="s">
        <v>63</v>
      </c>
      <c r="B59">
        <v>195.55799999999999</v>
      </c>
      <c r="C59">
        <v>11069</v>
      </c>
      <c r="E59" t="s">
        <v>67</v>
      </c>
      <c r="F59">
        <v>8028</v>
      </c>
      <c r="G59">
        <f>F59*100/$F60</f>
        <v>110.44919859668433</v>
      </c>
      <c r="I59">
        <f>H59*100/$F60</f>
        <v>0</v>
      </c>
      <c r="J59">
        <v>6998</v>
      </c>
      <c r="K59">
        <f>J59*100/$F60</f>
        <v>96.278461855953779</v>
      </c>
      <c r="L59">
        <v>3545</v>
      </c>
      <c r="M59">
        <f>L59*100/$F60</f>
        <v>48.772098782417281</v>
      </c>
      <c r="N59">
        <v>3259</v>
      </c>
      <c r="O59">
        <f>N59*100/$F60</f>
        <v>44.837311687418314</v>
      </c>
      <c r="Q59">
        <f>P59*100/$P60</f>
        <v>0</v>
      </c>
      <c r="R59">
        <v>8433</v>
      </c>
      <c r="S59">
        <f>R59*100/$P60</f>
        <v>92.16897098202088</v>
      </c>
      <c r="U59">
        <f>T59*100/$P60</f>
        <v>0</v>
      </c>
      <c r="W59">
        <f>V59*100/$P60</f>
        <v>0</v>
      </c>
      <c r="Y59">
        <f>X59*100/$P60</f>
        <v>0</v>
      </c>
      <c r="Z59" t="s">
        <v>65</v>
      </c>
      <c r="AA59">
        <v>10374</v>
      </c>
    </row>
    <row r="60" spans="1:27" x14ac:dyDescent="0.25">
      <c r="A60" t="s">
        <v>66</v>
      </c>
      <c r="B60">
        <v>203.17599999999999</v>
      </c>
      <c r="C60">
        <v>11512</v>
      </c>
      <c r="F60">
        <f>AVERAGE(F57:F59)</f>
        <v>7268.5</v>
      </c>
      <c r="H60">
        <f>AVERAGE(H57:H59)</f>
        <v>6520.5</v>
      </c>
      <c r="J60">
        <f>AVERAGE(J57:J59)</f>
        <v>6518.5</v>
      </c>
      <c r="L60">
        <f>AVERAGE(L57:L59)</f>
        <v>4652.5</v>
      </c>
      <c r="N60">
        <f>AVERAGE(N57:N59)</f>
        <v>3939</v>
      </c>
      <c r="P60">
        <f>AVERAGE(P57:P59)</f>
        <v>9149.5</v>
      </c>
      <c r="R60">
        <f>AVERAGE(R57:R59)</f>
        <v>9349.3333333333339</v>
      </c>
      <c r="T60">
        <f>AVERAGE(T57:T59)</f>
        <v>8705.5</v>
      </c>
      <c r="V60">
        <f>AVERAGE(V57:V59)</f>
        <v>6363</v>
      </c>
      <c r="X60">
        <f>AVERAGE(X57:X59)</f>
        <v>4780.5</v>
      </c>
      <c r="Z60" t="s">
        <v>68</v>
      </c>
      <c r="AA60">
        <v>10890</v>
      </c>
    </row>
    <row r="61" spans="1:27" x14ac:dyDescent="0.25">
      <c r="A61" t="s">
        <v>69</v>
      </c>
      <c r="B61">
        <v>199.256</v>
      </c>
      <c r="C61">
        <v>11783</v>
      </c>
      <c r="F61">
        <v>100</v>
      </c>
      <c r="H61">
        <f>H60*100/$F60</f>
        <v>89.709018366925775</v>
      </c>
      <c r="J61">
        <f>J60*100/$F60</f>
        <v>89.68150237325446</v>
      </c>
      <c r="L61">
        <f>L60*100/$F60</f>
        <v>64.009080277911536</v>
      </c>
      <c r="N61">
        <f>N60*100/$F60</f>
        <v>54.192749535667609</v>
      </c>
      <c r="P61">
        <v>100</v>
      </c>
      <c r="R61">
        <f>R60*100/$P60</f>
        <v>102.18409020529356</v>
      </c>
      <c r="T61">
        <f>T60*100/$P60</f>
        <v>95.147275807421167</v>
      </c>
      <c r="V61">
        <f>V60*100/$P60</f>
        <v>69.544783867970921</v>
      </c>
      <c r="X61">
        <f>X60*100/$P60</f>
        <v>52.248756762664627</v>
      </c>
      <c r="Z61" t="s">
        <v>70</v>
      </c>
      <c r="AA61">
        <v>8545</v>
      </c>
    </row>
    <row r="62" spans="1:27" x14ac:dyDescent="0.25">
      <c r="A62" t="s">
        <v>71</v>
      </c>
      <c r="B62">
        <v>209.215</v>
      </c>
      <c r="C62">
        <v>8556</v>
      </c>
      <c r="Z62" t="s">
        <v>72</v>
      </c>
      <c r="AA62">
        <v>6815</v>
      </c>
    </row>
    <row r="63" spans="1:27" x14ac:dyDescent="0.25">
      <c r="A63" t="s">
        <v>73</v>
      </c>
      <c r="B63">
        <v>216.20500000000001</v>
      </c>
      <c r="C63">
        <v>7919</v>
      </c>
      <c r="Z63" t="s">
        <v>74</v>
      </c>
      <c r="AA63">
        <v>4872</v>
      </c>
    </row>
    <row r="64" spans="1:27" x14ac:dyDescent="0.25">
      <c r="A64" t="s">
        <v>31</v>
      </c>
      <c r="B64">
        <v>198.67</v>
      </c>
      <c r="C64">
        <v>6844</v>
      </c>
      <c r="Z64" t="s">
        <v>34</v>
      </c>
      <c r="AA64">
        <v>8028</v>
      </c>
    </row>
    <row r="65" spans="1:27" x14ac:dyDescent="0.25">
      <c r="A65" t="s">
        <v>17</v>
      </c>
      <c r="B65">
        <v>206.22800000000001</v>
      </c>
      <c r="C65">
        <v>7874</v>
      </c>
      <c r="Z65" t="s">
        <v>26</v>
      </c>
      <c r="AA65">
        <v>9430</v>
      </c>
    </row>
    <row r="66" spans="1:27" x14ac:dyDescent="0.25">
      <c r="A66" t="s">
        <v>18</v>
      </c>
      <c r="B66">
        <v>204.98699999999999</v>
      </c>
      <c r="C66">
        <v>7658</v>
      </c>
      <c r="Z66" t="s">
        <v>27</v>
      </c>
      <c r="AA66">
        <v>6998</v>
      </c>
    </row>
    <row r="67" spans="1:27" x14ac:dyDescent="0.25">
      <c r="A67" t="s">
        <v>19</v>
      </c>
      <c r="B67">
        <v>205.98699999999999</v>
      </c>
      <c r="C67">
        <v>10094</v>
      </c>
      <c r="Z67" t="s">
        <v>28</v>
      </c>
      <c r="AA67">
        <v>3545</v>
      </c>
    </row>
    <row r="68" spans="1:27" x14ac:dyDescent="0.25">
      <c r="A68" t="s">
        <v>75</v>
      </c>
      <c r="B68">
        <v>193.60400000000001</v>
      </c>
      <c r="C68">
        <v>17710</v>
      </c>
      <c r="Z68" t="s">
        <v>76</v>
      </c>
      <c r="AA68">
        <v>3259</v>
      </c>
    </row>
    <row r="69" spans="1:27" x14ac:dyDescent="0.25">
      <c r="A69" t="s">
        <v>77</v>
      </c>
      <c r="B69">
        <v>190.15199999999999</v>
      </c>
      <c r="C69">
        <v>12631</v>
      </c>
      <c r="Z69" t="s">
        <v>78</v>
      </c>
      <c r="AA69">
        <v>20964</v>
      </c>
    </row>
    <row r="70" spans="1:27" x14ac:dyDescent="0.25">
      <c r="A70" t="s">
        <v>79</v>
      </c>
      <c r="B70">
        <v>203.24799999999999</v>
      </c>
      <c r="C70">
        <v>10352</v>
      </c>
      <c r="Z70" t="s">
        <v>80</v>
      </c>
      <c r="AA70">
        <v>8433</v>
      </c>
    </row>
    <row r="71" spans="1:27" x14ac:dyDescent="0.25">
      <c r="A71" t="s">
        <v>81</v>
      </c>
      <c r="B71">
        <v>187.84299999999999</v>
      </c>
      <c r="C71">
        <v>20138</v>
      </c>
      <c r="Z71" t="s">
        <v>82</v>
      </c>
      <c r="AA71">
        <v>7180</v>
      </c>
    </row>
    <row r="72" spans="1:27" x14ac:dyDescent="0.25">
      <c r="A72" t="s">
        <v>83</v>
      </c>
      <c r="B72">
        <v>191.98099999999999</v>
      </c>
      <c r="C72">
        <v>45</v>
      </c>
      <c r="Z72" t="s">
        <v>84</v>
      </c>
      <c r="AA72">
        <v>5874</v>
      </c>
    </row>
    <row r="73" spans="1:27" x14ac:dyDescent="0.25">
      <c r="A73" t="s">
        <v>85</v>
      </c>
      <c r="B73">
        <v>212.42500000000001</v>
      </c>
      <c r="C73">
        <v>58</v>
      </c>
      <c r="Z73" t="s">
        <v>86</v>
      </c>
      <c r="AA73">
        <v>4202</v>
      </c>
    </row>
  </sheetData>
  <mergeCells count="9">
    <mergeCell ref="G17:K17"/>
    <mergeCell ref="N17:T17"/>
    <mergeCell ref="H41:N41"/>
    <mergeCell ref="R41:X41"/>
    <mergeCell ref="H54:N54"/>
    <mergeCell ref="R54:X54"/>
    <mergeCell ref="B1:N1"/>
    <mergeCell ref="G4:K4"/>
    <mergeCell ref="N4:T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8- figure supplement 1 A</vt:lpstr>
      <vt:lpstr>Figure 8- figure supplement 1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</cp:lastModifiedBy>
  <dcterms:created xsi:type="dcterms:W3CDTF">2022-04-29T17:17:58Z</dcterms:created>
  <dcterms:modified xsi:type="dcterms:W3CDTF">2023-02-11T15:54:35Z</dcterms:modified>
</cp:coreProperties>
</file>